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harmClin\VisitesPhClin\Nyon_SoinsIntensifs_visites\TableauxCC_SI\Apport Na\"/>
    </mc:Choice>
  </mc:AlternateContent>
  <bookViews>
    <workbookView xWindow="480" yWindow="12" windowWidth="10380" windowHeight="6540"/>
  </bookViews>
  <sheets>
    <sheet name="ContenuSodium NEW" sheetId="7" r:id="rId1"/>
  </sheets>
  <calcPr calcId="152511"/>
</workbook>
</file>

<file path=xl/calcChain.xml><?xml version="1.0" encoding="utf-8"?>
<calcChain xmlns="http://schemas.openxmlformats.org/spreadsheetml/2006/main">
  <c r="D24" i="7" l="1"/>
  <c r="E24" i="7" s="1"/>
  <c r="D23" i="7"/>
  <c r="E23" i="7" s="1"/>
  <c r="D22" i="7"/>
  <c r="E22" i="7" s="1"/>
  <c r="D21" i="7"/>
  <c r="E21" i="7" s="1"/>
  <c r="D62" i="7" l="1"/>
  <c r="E62" i="7" s="1"/>
  <c r="D17" i="7" l="1"/>
  <c r="D42" i="7" l="1"/>
  <c r="E42" i="7" s="1"/>
  <c r="D60" i="7" l="1"/>
  <c r="E60" i="7" s="1"/>
  <c r="D52" i="7"/>
  <c r="E52" i="7" s="1"/>
  <c r="D56" i="7"/>
  <c r="E56" i="7"/>
  <c r="D54" i="7"/>
  <c r="E54" i="7" s="1"/>
  <c r="D46" i="7"/>
  <c r="E46" i="7" s="1"/>
  <c r="D47" i="7"/>
  <c r="E47" i="7" s="1"/>
  <c r="D48" i="7"/>
  <c r="E48" i="7" s="1"/>
  <c r="D49" i="7"/>
  <c r="E49" i="7" s="1"/>
  <c r="D50" i="7"/>
  <c r="E50" i="7" s="1"/>
  <c r="D34" i="7"/>
  <c r="E34" i="7" s="1"/>
  <c r="D33" i="7"/>
  <c r="E33" i="7" s="1"/>
  <c r="D32" i="7"/>
  <c r="E32" i="7" s="1"/>
  <c r="D31" i="7" l="1"/>
  <c r="E31" i="7" s="1"/>
  <c r="D30" i="7"/>
  <c r="E30" i="7" s="1"/>
  <c r="D29" i="7"/>
  <c r="E29" i="7" s="1"/>
  <c r="D27" i="7" l="1"/>
  <c r="E27" i="7" s="1"/>
  <c r="D26" i="7"/>
  <c r="E26" i="7" s="1"/>
  <c r="D25" i="7"/>
  <c r="E25" i="7"/>
  <c r="E17" i="7" l="1"/>
  <c r="D14" i="7"/>
  <c r="E14" i="7" s="1"/>
  <c r="D12" i="7"/>
  <c r="E12" i="7" s="1"/>
  <c r="D45" i="7"/>
  <c r="E45" i="7" s="1"/>
  <c r="D57" i="7"/>
  <c r="E57" i="7" s="1"/>
  <c r="D55" i="7"/>
  <c r="E55" i="7" s="1"/>
  <c r="D53" i="7"/>
  <c r="E53" i="7" s="1"/>
  <c r="B36" i="7"/>
  <c r="D36" i="7" s="1"/>
  <c r="E36" i="7" s="1"/>
  <c r="D11" i="7"/>
  <c r="E11" i="7" s="1"/>
  <c r="D13" i="7"/>
  <c r="E13" i="7" s="1"/>
  <c r="D15" i="7"/>
  <c r="E15" i="7" s="1"/>
  <c r="D16" i="7"/>
  <c r="E16" i="7" s="1"/>
  <c r="D18" i="7"/>
  <c r="E18" i="7" s="1"/>
  <c r="D68" i="7"/>
  <c r="E68" i="7" s="1"/>
  <c r="D67" i="7"/>
  <c r="E67" i="7" s="1"/>
  <c r="D66" i="7"/>
  <c r="E66" i="7" s="1"/>
  <c r="D65" i="7"/>
  <c r="E65" i="7" s="1"/>
  <c r="D63" i="7"/>
  <c r="E63" i="7" s="1"/>
  <c r="D61" i="7"/>
  <c r="E61" i="7" s="1"/>
  <c r="D59" i="7"/>
  <c r="E59" i="7" s="1"/>
  <c r="D38" i="7"/>
  <c r="E38" i="7" s="1"/>
  <c r="D39" i="7"/>
  <c r="E39" i="7" s="1"/>
  <c r="D40" i="7"/>
  <c r="E40" i="7" s="1"/>
  <c r="D41" i="7"/>
  <c r="E41" i="7" s="1"/>
  <c r="D44" i="7"/>
  <c r="E44" i="7" s="1"/>
  <c r="D43" i="7"/>
  <c r="E43" i="7" s="1"/>
  <c r="B35" i="7"/>
  <c r="D35" i="7" s="1"/>
  <c r="E35" i="7" s="1"/>
  <c r="D28" i="7"/>
  <c r="E28" i="7" s="1"/>
  <c r="D19" i="7"/>
  <c r="E19" i="7" s="1"/>
  <c r="D20" i="7"/>
  <c r="E20" i="7" s="1"/>
  <c r="D10" i="7"/>
  <c r="E10" i="7" l="1"/>
  <c r="E69" i="7" s="1"/>
  <c r="D69" i="7"/>
</calcChain>
</file>

<file path=xl/sharedStrings.xml><?xml version="1.0" encoding="utf-8"?>
<sst xmlns="http://schemas.openxmlformats.org/spreadsheetml/2006/main" count="69" uniqueCount="69">
  <si>
    <t>Co-amoxi iv 1.2 g</t>
  </si>
  <si>
    <t>Co-amoxi iv 2.2 g</t>
  </si>
  <si>
    <t>MEDICAMENT</t>
  </si>
  <si>
    <t>NUTRITION</t>
  </si>
  <si>
    <t>MEDICAMENTS INJECTABLES</t>
  </si>
  <si>
    <r>
      <t xml:space="preserve">MEDICAMENTS </t>
    </r>
    <r>
      <rPr>
        <b/>
        <i/>
        <sz val="10"/>
        <rFont val="Arial"/>
        <family val="2"/>
      </rPr>
      <t>PER OS</t>
    </r>
  </si>
  <si>
    <r>
      <t>CONTENU EN SODIUM</t>
    </r>
    <r>
      <rPr>
        <sz val="10"/>
        <rFont val="Arial"/>
        <family val="2"/>
      </rPr>
      <t xml:space="preserve"> [mmol/flc] ou [mmol/cp]</t>
    </r>
  </si>
  <si>
    <t>SOLUTES DE PERFUSIONS</t>
  </si>
  <si>
    <t>Pipéracilline - tazobactam 2.25 g</t>
  </si>
  <si>
    <t>Pipéracilline - tazobactam  4.5 g</t>
  </si>
  <si>
    <t>Floxapen 2 g</t>
  </si>
  <si>
    <t>Fresubin Intensive 500 mL</t>
  </si>
  <si>
    <t>Albumine 20% CSL 100 mL</t>
  </si>
  <si>
    <t>Novasource GI Control 500 mL</t>
  </si>
  <si>
    <t>Novasource GI Forte 500 mL</t>
  </si>
  <si>
    <t>Fresubin Original 500 mL</t>
  </si>
  <si>
    <t>Fresubin Original Fibre 500 mL</t>
  </si>
  <si>
    <t>Fresubin HP energy 500 mL</t>
  </si>
  <si>
    <t>Fresubin Energy Fibre 500 mL</t>
  </si>
  <si>
    <t>NaCl 0,9 % 1 L</t>
  </si>
  <si>
    <t>Gluco-Salin 2:1 1 L</t>
  </si>
  <si>
    <t>Nephrotrans 500 mg cps</t>
  </si>
  <si>
    <t>Phosphate Sandoz 500 mg cp eff</t>
  </si>
  <si>
    <t>Resonium A 15 g</t>
  </si>
  <si>
    <t>Brevibloc amp 100 mg / 10 mL</t>
  </si>
  <si>
    <t>Céfazoline 2 g</t>
  </si>
  <si>
    <t>Ceftriaxone 2 g</t>
  </si>
  <si>
    <t>Céfuroxime 750 mg</t>
  </si>
  <si>
    <t>Ciprofloxacine 200 mg / 100 mL</t>
  </si>
  <si>
    <t>CALCUL DE L'APPORT EN SODIUM PAR LES MEDICAMENTS</t>
  </si>
  <si>
    <r>
      <t>QUANTITE DE SODIUM PAR JOUR</t>
    </r>
    <r>
      <rPr>
        <sz val="10"/>
        <rFont val="Arial"/>
        <family val="2"/>
      </rPr>
      <t xml:space="preserve"> 
[mmol]
</t>
    </r>
    <r>
      <rPr>
        <i/>
        <sz val="9"/>
        <color theme="5" tint="0.39997558519241921"/>
        <rFont val="Arial"/>
        <family val="2"/>
      </rPr>
      <t>calcul automatique !</t>
    </r>
  </si>
  <si>
    <r>
      <t>QUANTITE DE SODIUM PAR JOUR</t>
    </r>
    <r>
      <rPr>
        <sz val="10"/>
        <rFont val="Arial"/>
        <family val="2"/>
      </rPr>
      <t xml:space="preserve"> 
[mg]
</t>
    </r>
    <r>
      <rPr>
        <i/>
        <sz val="9"/>
        <color theme="5" tint="0.39997558519241921"/>
        <rFont val="Arial"/>
        <family val="2"/>
      </rPr>
      <t>calcul automatique !</t>
    </r>
  </si>
  <si>
    <t>ELECTROLYTES</t>
  </si>
  <si>
    <t>Floxapen 1 g</t>
  </si>
  <si>
    <t>Céfuroxime 1,5 g</t>
  </si>
  <si>
    <t>Ceftriaxone 1 g</t>
  </si>
  <si>
    <t>Céfazoline 1 g</t>
  </si>
  <si>
    <t>Ferinject 100 mg / 2 mL</t>
  </si>
  <si>
    <t>Ferinject 500 mg / 10 mL</t>
  </si>
  <si>
    <t>Fortam 2 g</t>
  </si>
  <si>
    <t>Haemocomplettan 1 g</t>
  </si>
  <si>
    <t>Imipenem - cilastatine 500 mg</t>
  </si>
  <si>
    <t>Meropenem 1 g</t>
  </si>
  <si>
    <t>Pénicilline Grünenthal 1 mio UI</t>
  </si>
  <si>
    <t>Pénicilline Grünenthal 10 mio UI</t>
  </si>
  <si>
    <t>Smofkabiven Peripher 1206 mL</t>
  </si>
  <si>
    <t>Sodium bicarbonate 8,4% 10 mL</t>
  </si>
  <si>
    <t>Sodium chlorure  3% 500 mL</t>
  </si>
  <si>
    <t>Sodium chlorure 20% 10 mL</t>
  </si>
  <si>
    <t xml:space="preserve">Sodium phosphate 10 mmol/10 mL </t>
  </si>
  <si>
    <t>Sodium bicarbonate 1,4% 500 mL</t>
  </si>
  <si>
    <t>NaCl 0,45 % 500 mL</t>
  </si>
  <si>
    <t>APPORT TOTAL DE SODIUM PAR LES MEDICAMENTS</t>
  </si>
  <si>
    <t>Dafalgan 500 mg cp eff</t>
  </si>
  <si>
    <t>Fresubin Energy 500 mL</t>
  </si>
  <si>
    <r>
      <rPr>
        <b/>
        <sz val="10"/>
        <rFont val="Arial"/>
        <family val="2"/>
      </rPr>
      <t>NOMBRE D'EO PAR JOUR</t>
    </r>
    <r>
      <rPr>
        <b/>
        <sz val="10"/>
        <color rgb="FFFF0000"/>
        <rFont val="Arial"/>
        <family val="2"/>
      </rPr>
      <t xml:space="preserve">
</t>
    </r>
    <r>
      <rPr>
        <b/>
        <i/>
        <sz val="9"/>
        <color rgb="FFFF0000"/>
        <rFont val="Arial"/>
        <family val="2"/>
      </rPr>
      <t>Entrez le nombre de flacons, perfusions ou comprimés pris par jour!</t>
    </r>
  </si>
  <si>
    <r>
      <rPr>
        <i/>
        <u/>
        <sz val="10"/>
        <rFont val="Arial"/>
        <family val="2"/>
      </rPr>
      <t>Consigne</t>
    </r>
    <r>
      <rPr>
        <i/>
        <sz val="10"/>
        <rFont val="Arial"/>
        <family val="2"/>
      </rPr>
      <t>: 
Dans la colonne C, compléter le nombre de flacons, d'ampoules, de perfusions ou de comprimés pris par jour de chaque médicament prescrit au patient.   NB: liste non exhaustive</t>
    </r>
  </si>
  <si>
    <t>PeriOlimel 2,5% E 1500 mL</t>
  </si>
  <si>
    <t>Omegaflex Special 625 mL</t>
  </si>
  <si>
    <t>Omegaflex Special 1250 mL</t>
  </si>
  <si>
    <t>Omegaflex Special 1875 mL</t>
  </si>
  <si>
    <t>Ringer Lactate 1 L</t>
  </si>
  <si>
    <t>Ringer Lactate 500 mL</t>
  </si>
  <si>
    <t>Sodium bicarbonate 8,4% 100 mL</t>
  </si>
  <si>
    <t>élaboré par C. Challet / PIC / v3 / 20.3.2023</t>
  </si>
  <si>
    <t>Delamoxyl 250 mg</t>
  </si>
  <si>
    <t>Delamoxyl 500 mg</t>
  </si>
  <si>
    <t>Delamoxyl 1 g</t>
  </si>
  <si>
    <t>Delamoxyl 2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</si>
</sst>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i/>
      <sz val="9"/>
      <color theme="5" tint="0.39997558519241921"/>
      <name val="Arial"/>
      <family val="2"/>
    </font>
    <font>
      <i/>
      <u/>
      <sz val="10"/>
      <name val="Arial"/>
      <family val="2"/>
    </font>
    <font>
      <b/>
      <i/>
      <sz val="9"/>
      <color rgb="FFFF0000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/>
    <xf numFmtId="0" fontId="4" fillId="0" borderId="1" xfId="0" applyFont="1" applyFill="1" applyBorder="1" applyAlignment="1">
      <alignment horizontal="center" vertical="top" wrapText="1"/>
    </xf>
    <xf numFmtId="1" fontId="0" fillId="2" borderId="1" xfId="0" applyNumberFormat="1" applyFill="1" applyBorder="1"/>
    <xf numFmtId="1" fontId="1" fillId="3" borderId="1" xfId="0" applyNumberFormat="1" applyFont="1" applyFill="1" applyBorder="1" applyAlignment="1">
      <alignment horizontal="center"/>
    </xf>
    <xf numFmtId="0" fontId="10" fillId="0" borderId="0" xfId="0" applyFont="1"/>
    <xf numFmtId="0" fontId="2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4" borderId="0" xfId="0" applyFont="1" applyFill="1" applyAlignment="1">
      <alignment horizontal="right"/>
    </xf>
    <xf numFmtId="0" fontId="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1971675</xdr:colOff>
      <xdr:row>4</xdr:row>
      <xdr:rowOff>19221</xdr:rowOff>
    </xdr:to>
    <xdr:pic>
      <xdr:nvPicPr>
        <xdr:cNvPr id="2" name="Image 1" descr="~AUT0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71675" cy="80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72"/>
  <sheetViews>
    <sheetView tabSelected="1" zoomScaleNormal="100" workbookViewId="0">
      <pane ySplit="8" topLeftCell="A9" activePane="bottomLeft" state="frozen"/>
      <selection pane="bottomLeft" activeCell="I15" sqref="I15"/>
    </sheetView>
  </sheetViews>
  <sheetFormatPr baseColWidth="10" defaultRowHeight="13.2" x14ac:dyDescent="0.25"/>
  <cols>
    <col min="1" max="1" width="38.6640625" bestFit="1" customWidth="1"/>
    <col min="2" max="2" width="15.109375" customWidth="1"/>
    <col min="3" max="3" width="21.33203125" customWidth="1"/>
    <col min="4" max="5" width="23.5546875" customWidth="1"/>
  </cols>
  <sheetData>
    <row r="4" spans="1:7" ht="24" customHeight="1" x14ac:dyDescent="0.3">
      <c r="A4" s="33" t="s">
        <v>29</v>
      </c>
      <c r="B4" s="33"/>
      <c r="C4" s="33"/>
      <c r="D4" s="33"/>
      <c r="E4" s="33"/>
    </row>
    <row r="5" spans="1:7" ht="11.25" customHeight="1" x14ac:dyDescent="0.25">
      <c r="A5" s="23"/>
    </row>
    <row r="6" spans="1:7" ht="40.5" customHeight="1" x14ac:dyDescent="0.25">
      <c r="A6" s="31" t="s">
        <v>56</v>
      </c>
      <c r="B6" s="32"/>
      <c r="C6" s="32"/>
      <c r="D6" s="32"/>
      <c r="E6" s="32"/>
      <c r="G6" s="1"/>
    </row>
    <row r="7" spans="1:7" x14ac:dyDescent="0.25">
      <c r="C7" s="22"/>
      <c r="D7" s="22"/>
      <c r="E7" s="22"/>
    </row>
    <row r="8" spans="1:7" ht="64.5" customHeight="1" x14ac:dyDescent="0.25">
      <c r="A8" s="3" t="s">
        <v>2</v>
      </c>
      <c r="B8" s="4" t="s">
        <v>6</v>
      </c>
      <c r="C8" s="24" t="s">
        <v>55</v>
      </c>
      <c r="D8" s="4" t="s">
        <v>30</v>
      </c>
      <c r="E8" s="4" t="s">
        <v>31</v>
      </c>
      <c r="F8" s="1"/>
    </row>
    <row r="9" spans="1:7" ht="18" customHeight="1" x14ac:dyDescent="0.25">
      <c r="A9" s="5" t="s">
        <v>4</v>
      </c>
      <c r="B9" s="6"/>
      <c r="C9" s="6"/>
      <c r="D9" s="6"/>
      <c r="E9" s="6"/>
      <c r="F9" s="1"/>
    </row>
    <row r="10" spans="1:7" x14ac:dyDescent="0.25">
      <c r="A10" s="7" t="s">
        <v>12</v>
      </c>
      <c r="B10" s="8">
        <v>14</v>
      </c>
      <c r="C10" s="28"/>
      <c r="D10" s="9">
        <f>C10*B10</f>
        <v>0</v>
      </c>
      <c r="E10" s="19">
        <f>D10*22.9</f>
        <v>0</v>
      </c>
      <c r="F10" s="1"/>
    </row>
    <row r="11" spans="1:7" x14ac:dyDescent="0.25">
      <c r="A11" s="7" t="s">
        <v>24</v>
      </c>
      <c r="B11" s="18">
        <v>1.22</v>
      </c>
      <c r="C11" s="28"/>
      <c r="D11" s="9">
        <f t="shared" ref="D11:D18" si="0">C11*B11</f>
        <v>0</v>
      </c>
      <c r="E11" s="19">
        <f t="shared" ref="E11:E68" si="1">D11*22.9</f>
        <v>0</v>
      </c>
      <c r="F11" s="1"/>
    </row>
    <row r="12" spans="1:7" x14ac:dyDescent="0.25">
      <c r="A12" s="7" t="s">
        <v>36</v>
      </c>
      <c r="B12" s="18">
        <v>2.1</v>
      </c>
      <c r="C12" s="28"/>
      <c r="D12" s="9">
        <f t="shared" si="0"/>
        <v>0</v>
      </c>
      <c r="E12" s="19">
        <f t="shared" si="1"/>
        <v>0</v>
      </c>
      <c r="F12" s="1"/>
    </row>
    <row r="13" spans="1:7" x14ac:dyDescent="0.25">
      <c r="A13" s="7" t="s">
        <v>25</v>
      </c>
      <c r="B13" s="18">
        <v>4.218</v>
      </c>
      <c r="C13" s="28"/>
      <c r="D13" s="9">
        <f t="shared" si="0"/>
        <v>0</v>
      </c>
      <c r="E13" s="19">
        <f t="shared" si="1"/>
        <v>0</v>
      </c>
      <c r="F13" s="1"/>
    </row>
    <row r="14" spans="1:7" x14ac:dyDescent="0.25">
      <c r="A14" s="7" t="s">
        <v>35</v>
      </c>
      <c r="B14" s="18">
        <v>3.6</v>
      </c>
      <c r="C14" s="28"/>
      <c r="D14" s="9">
        <f t="shared" si="0"/>
        <v>0</v>
      </c>
      <c r="E14" s="19">
        <f t="shared" si="1"/>
        <v>0</v>
      </c>
      <c r="F14" s="1"/>
    </row>
    <row r="15" spans="1:7" x14ac:dyDescent="0.25">
      <c r="A15" s="7" t="s">
        <v>26</v>
      </c>
      <c r="B15" s="18">
        <v>7.2</v>
      </c>
      <c r="C15" s="28"/>
      <c r="D15" s="9">
        <f t="shared" si="0"/>
        <v>0</v>
      </c>
      <c r="E15" s="19">
        <f t="shared" si="1"/>
        <v>0</v>
      </c>
      <c r="F15" s="1"/>
      <c r="G15" s="1"/>
    </row>
    <row r="16" spans="1:7" x14ac:dyDescent="0.25">
      <c r="A16" s="7" t="s">
        <v>27</v>
      </c>
      <c r="B16" s="18">
        <v>1.7</v>
      </c>
      <c r="C16" s="28"/>
      <c r="D16" s="9">
        <f t="shared" si="0"/>
        <v>0</v>
      </c>
      <c r="E16" s="19">
        <f t="shared" si="1"/>
        <v>0</v>
      </c>
      <c r="F16" s="1"/>
      <c r="G16" s="1"/>
    </row>
    <row r="17" spans="1:7" x14ac:dyDescent="0.25">
      <c r="A17" s="7" t="s">
        <v>34</v>
      </c>
      <c r="B17" s="18">
        <v>3.4</v>
      </c>
      <c r="C17" s="28"/>
      <c r="D17" s="9">
        <f t="shared" si="0"/>
        <v>0</v>
      </c>
      <c r="E17" s="19">
        <f t="shared" si="1"/>
        <v>0</v>
      </c>
      <c r="F17" s="1"/>
      <c r="G17" s="1"/>
    </row>
    <row r="18" spans="1:7" x14ac:dyDescent="0.25">
      <c r="A18" s="7" t="s">
        <v>28</v>
      </c>
      <c r="B18" s="18">
        <v>15.1</v>
      </c>
      <c r="C18" s="28"/>
      <c r="D18" s="9">
        <f t="shared" si="0"/>
        <v>0</v>
      </c>
      <c r="E18" s="19">
        <f t="shared" si="1"/>
        <v>0</v>
      </c>
      <c r="F18" s="1"/>
    </row>
    <row r="19" spans="1:7" x14ac:dyDescent="0.25">
      <c r="A19" s="7" t="s">
        <v>0</v>
      </c>
      <c r="B19" s="8">
        <v>2.6</v>
      </c>
      <c r="C19" s="28"/>
      <c r="D19" s="19">
        <f t="shared" ref="D19:D35" si="2">C19*B19</f>
        <v>0</v>
      </c>
      <c r="E19" s="19">
        <f t="shared" si="1"/>
        <v>0</v>
      </c>
      <c r="F19" s="1"/>
    </row>
    <row r="20" spans="1:7" x14ac:dyDescent="0.25">
      <c r="A20" s="7" t="s">
        <v>1</v>
      </c>
      <c r="B20" s="8">
        <v>5.2</v>
      </c>
      <c r="C20" s="28"/>
      <c r="D20" s="19">
        <f t="shared" si="2"/>
        <v>0</v>
      </c>
      <c r="E20" s="19">
        <f t="shared" si="1"/>
        <v>0</v>
      </c>
      <c r="F20" s="1"/>
    </row>
    <row r="21" spans="1:7" x14ac:dyDescent="0.25">
      <c r="A21" s="7" t="s">
        <v>65</v>
      </c>
      <c r="B21" s="18">
        <v>0.7</v>
      </c>
      <c r="C21" s="28"/>
      <c r="D21" s="9">
        <f t="shared" si="2"/>
        <v>0</v>
      </c>
      <c r="E21" s="19">
        <f t="shared" ref="E21:E24" si="3">D21*22.9</f>
        <v>0</v>
      </c>
      <c r="F21" s="1"/>
    </row>
    <row r="22" spans="1:7" x14ac:dyDescent="0.25">
      <c r="A22" s="7" t="s">
        <v>66</v>
      </c>
      <c r="B22" s="18">
        <v>1.4</v>
      </c>
      <c r="C22" s="28"/>
      <c r="D22" s="9">
        <f t="shared" si="2"/>
        <v>0</v>
      </c>
      <c r="E22" s="19">
        <f t="shared" si="3"/>
        <v>0</v>
      </c>
      <c r="F22" s="1"/>
    </row>
    <row r="23" spans="1:7" x14ac:dyDescent="0.25">
      <c r="A23" s="7" t="s">
        <v>67</v>
      </c>
      <c r="B23" s="18">
        <v>2.8</v>
      </c>
      <c r="C23" s="28"/>
      <c r="D23" s="9">
        <f t="shared" si="2"/>
        <v>0</v>
      </c>
      <c r="E23" s="19">
        <f t="shared" si="3"/>
        <v>0</v>
      </c>
      <c r="F23" s="1"/>
    </row>
    <row r="24" spans="1:7" x14ac:dyDescent="0.25">
      <c r="A24" s="7" t="s">
        <v>68</v>
      </c>
      <c r="B24" s="18">
        <v>5.6</v>
      </c>
      <c r="C24" s="28"/>
      <c r="D24" s="9">
        <f t="shared" si="2"/>
        <v>0</v>
      </c>
      <c r="E24" s="19">
        <f t="shared" si="3"/>
        <v>0</v>
      </c>
      <c r="F24" s="1"/>
    </row>
    <row r="25" spans="1:7" x14ac:dyDescent="0.25">
      <c r="A25" s="7" t="s">
        <v>37</v>
      </c>
      <c r="B25" s="8">
        <v>0.48</v>
      </c>
      <c r="C25" s="28"/>
      <c r="D25" s="19">
        <f t="shared" si="2"/>
        <v>0</v>
      </c>
      <c r="E25" s="19">
        <f t="shared" si="1"/>
        <v>0</v>
      </c>
      <c r="F25" s="1"/>
    </row>
    <row r="26" spans="1:7" x14ac:dyDescent="0.25">
      <c r="A26" s="7" t="s">
        <v>38</v>
      </c>
      <c r="B26" s="8">
        <v>2.4</v>
      </c>
      <c r="C26" s="28"/>
      <c r="D26" s="19">
        <f t="shared" si="2"/>
        <v>0</v>
      </c>
      <c r="E26" s="19">
        <f t="shared" si="1"/>
        <v>0</v>
      </c>
      <c r="F26" s="1"/>
    </row>
    <row r="27" spans="1:7" x14ac:dyDescent="0.25">
      <c r="A27" s="7" t="s">
        <v>33</v>
      </c>
      <c r="B27" s="18">
        <v>2.21</v>
      </c>
      <c r="C27" s="28"/>
      <c r="D27" s="19">
        <f t="shared" si="2"/>
        <v>0</v>
      </c>
      <c r="E27" s="19">
        <f t="shared" si="1"/>
        <v>0</v>
      </c>
      <c r="F27" s="1"/>
    </row>
    <row r="28" spans="1:7" x14ac:dyDescent="0.25">
      <c r="A28" s="7" t="s">
        <v>10</v>
      </c>
      <c r="B28" s="18">
        <v>4.4269999999999996</v>
      </c>
      <c r="C28" s="28"/>
      <c r="D28" s="19">
        <f t="shared" si="2"/>
        <v>0</v>
      </c>
      <c r="E28" s="19">
        <f t="shared" si="1"/>
        <v>0</v>
      </c>
      <c r="F28" s="1"/>
    </row>
    <row r="29" spans="1:7" x14ac:dyDescent="0.25">
      <c r="A29" s="7" t="s">
        <v>39</v>
      </c>
      <c r="B29" s="18">
        <v>4.5414000000000003</v>
      </c>
      <c r="C29" s="28"/>
      <c r="D29" s="19">
        <f t="shared" si="2"/>
        <v>0</v>
      </c>
      <c r="E29" s="19">
        <f t="shared" si="1"/>
        <v>0</v>
      </c>
      <c r="F29" s="1"/>
    </row>
    <row r="30" spans="1:7" x14ac:dyDescent="0.25">
      <c r="A30" s="7" t="s">
        <v>40</v>
      </c>
      <c r="B30" s="18">
        <v>7.1</v>
      </c>
      <c r="C30" s="28"/>
      <c r="D30" s="19">
        <f t="shared" si="2"/>
        <v>0</v>
      </c>
      <c r="E30" s="19">
        <f t="shared" si="1"/>
        <v>0</v>
      </c>
      <c r="F30" s="1"/>
    </row>
    <row r="31" spans="1:7" x14ac:dyDescent="0.25">
      <c r="A31" s="7" t="s">
        <v>41</v>
      </c>
      <c r="B31" s="18">
        <v>1.6</v>
      </c>
      <c r="C31" s="28"/>
      <c r="D31" s="19">
        <f t="shared" si="2"/>
        <v>0</v>
      </c>
      <c r="E31" s="19">
        <f t="shared" si="1"/>
        <v>0</v>
      </c>
      <c r="F31" s="1"/>
    </row>
    <row r="32" spans="1:7" x14ac:dyDescent="0.25">
      <c r="A32" s="7" t="s">
        <v>42</v>
      </c>
      <c r="B32" s="18">
        <v>3.92</v>
      </c>
      <c r="C32" s="28"/>
      <c r="D32" s="19">
        <f t="shared" si="2"/>
        <v>0</v>
      </c>
      <c r="E32" s="19">
        <f t="shared" si="1"/>
        <v>0</v>
      </c>
      <c r="F32" s="1"/>
    </row>
    <row r="33" spans="1:7" x14ac:dyDescent="0.25">
      <c r="A33" s="7" t="s">
        <v>43</v>
      </c>
      <c r="B33" s="18">
        <v>1.7</v>
      </c>
      <c r="C33" s="28"/>
      <c r="D33" s="19">
        <f t="shared" si="2"/>
        <v>0</v>
      </c>
      <c r="E33" s="19">
        <f t="shared" si="1"/>
        <v>0</v>
      </c>
      <c r="F33" s="1"/>
    </row>
    <row r="34" spans="1:7" ht="16.5" customHeight="1" x14ac:dyDescent="0.25">
      <c r="A34" s="7" t="s">
        <v>44</v>
      </c>
      <c r="B34" s="18">
        <v>17</v>
      </c>
      <c r="C34" s="28"/>
      <c r="D34" s="19">
        <f t="shared" si="2"/>
        <v>0</v>
      </c>
      <c r="E34" s="19">
        <f t="shared" si="1"/>
        <v>0</v>
      </c>
    </row>
    <row r="35" spans="1:7" x14ac:dyDescent="0.25">
      <c r="A35" s="7" t="s">
        <v>8</v>
      </c>
      <c r="B35" s="20">
        <f>2.25*2.445</f>
        <v>5.5012499999999998</v>
      </c>
      <c r="C35" s="28"/>
      <c r="D35" s="19">
        <f t="shared" si="2"/>
        <v>0</v>
      </c>
      <c r="E35" s="19">
        <f t="shared" si="1"/>
        <v>0</v>
      </c>
      <c r="F35" s="1"/>
    </row>
    <row r="36" spans="1:7" x14ac:dyDescent="0.25">
      <c r="A36" s="7" t="s">
        <v>9</v>
      </c>
      <c r="B36" s="21">
        <f>4.5*2.445</f>
        <v>11.0025</v>
      </c>
      <c r="C36" s="28"/>
      <c r="D36" s="19">
        <f t="shared" ref="D36" si="4">C36*B36</f>
        <v>0</v>
      </c>
      <c r="E36" s="19">
        <f t="shared" si="1"/>
        <v>0</v>
      </c>
      <c r="F36" s="1"/>
    </row>
    <row r="37" spans="1:7" x14ac:dyDescent="0.25">
      <c r="A37" s="11" t="s">
        <v>3</v>
      </c>
      <c r="B37" s="12"/>
      <c r="C37" s="12"/>
      <c r="D37" s="13"/>
      <c r="E37" s="25"/>
      <c r="F37" s="1"/>
    </row>
    <row r="38" spans="1:7" x14ac:dyDescent="0.25">
      <c r="A38" s="7" t="s">
        <v>15</v>
      </c>
      <c r="B38" s="10">
        <v>16.5</v>
      </c>
      <c r="C38" s="29"/>
      <c r="D38" s="19">
        <f>C38*B38</f>
        <v>0</v>
      </c>
      <c r="E38" s="19">
        <f t="shared" si="1"/>
        <v>0</v>
      </c>
      <c r="F38" s="1"/>
    </row>
    <row r="39" spans="1:7" x14ac:dyDescent="0.25">
      <c r="A39" s="7" t="s">
        <v>16</v>
      </c>
      <c r="B39" s="10">
        <v>29</v>
      </c>
      <c r="C39" s="29"/>
      <c r="D39" s="19">
        <f>C39*B39</f>
        <v>0</v>
      </c>
      <c r="E39" s="19">
        <f t="shared" si="1"/>
        <v>0</v>
      </c>
      <c r="F39" s="1"/>
    </row>
    <row r="40" spans="1:7" x14ac:dyDescent="0.25">
      <c r="A40" s="7" t="s">
        <v>54</v>
      </c>
      <c r="B40" s="10">
        <v>21.5</v>
      </c>
      <c r="C40" s="29"/>
      <c r="D40" s="19">
        <f>C40*B40</f>
        <v>0</v>
      </c>
      <c r="E40" s="19">
        <f t="shared" si="1"/>
        <v>0</v>
      </c>
      <c r="F40" s="1"/>
    </row>
    <row r="41" spans="1:7" x14ac:dyDescent="0.25">
      <c r="A41" s="7" t="s">
        <v>18</v>
      </c>
      <c r="B41" s="10">
        <v>21.5</v>
      </c>
      <c r="C41" s="29"/>
      <c r="D41" s="19">
        <f>C41*B41</f>
        <v>0</v>
      </c>
      <c r="E41" s="19">
        <f t="shared" si="1"/>
        <v>0</v>
      </c>
    </row>
    <row r="42" spans="1:7" x14ac:dyDescent="0.25">
      <c r="A42" s="7" t="s">
        <v>17</v>
      </c>
      <c r="B42" s="10">
        <v>26</v>
      </c>
      <c r="C42" s="29"/>
      <c r="D42" s="19">
        <f>C42*B42</f>
        <v>0</v>
      </c>
      <c r="E42" s="19">
        <f t="shared" ref="E42" si="5">D42*22.9</f>
        <v>0</v>
      </c>
    </row>
    <row r="43" spans="1:7" x14ac:dyDescent="0.25">
      <c r="A43" s="7" t="s">
        <v>11</v>
      </c>
      <c r="B43" s="10">
        <v>38</v>
      </c>
      <c r="C43" s="29"/>
      <c r="D43" s="19">
        <f t="shared" ref="D43:D68" si="6">C43*B43</f>
        <v>0</v>
      </c>
      <c r="E43" s="19">
        <f t="shared" si="1"/>
        <v>0</v>
      </c>
      <c r="F43" s="1"/>
    </row>
    <row r="44" spans="1:7" x14ac:dyDescent="0.25">
      <c r="A44" s="7" t="s">
        <v>13</v>
      </c>
      <c r="B44" s="20">
        <v>15.282999999999999</v>
      </c>
      <c r="C44" s="29"/>
      <c r="D44" s="19">
        <f t="shared" si="6"/>
        <v>0</v>
      </c>
      <c r="E44" s="19">
        <f t="shared" si="1"/>
        <v>0</v>
      </c>
      <c r="F44" s="1"/>
      <c r="G44" s="1"/>
    </row>
    <row r="45" spans="1:7" x14ac:dyDescent="0.25">
      <c r="A45" s="7" t="s">
        <v>14</v>
      </c>
      <c r="B45" s="20">
        <v>26.2</v>
      </c>
      <c r="C45" s="29"/>
      <c r="D45" s="19">
        <f t="shared" ref="D45:D50" si="7">C45*B45</f>
        <v>0</v>
      </c>
      <c r="E45" s="19">
        <f t="shared" si="1"/>
        <v>0</v>
      </c>
      <c r="F45" s="1"/>
    </row>
    <row r="46" spans="1:7" x14ac:dyDescent="0.25">
      <c r="A46" s="7" t="s">
        <v>58</v>
      </c>
      <c r="B46" s="20">
        <v>33.5</v>
      </c>
      <c r="C46" s="29"/>
      <c r="D46" s="19">
        <f t="shared" si="7"/>
        <v>0</v>
      </c>
      <c r="E46" s="19">
        <f t="shared" si="1"/>
        <v>0</v>
      </c>
    </row>
    <row r="47" spans="1:7" x14ac:dyDescent="0.25">
      <c r="A47" s="7" t="s">
        <v>59</v>
      </c>
      <c r="B47" s="20">
        <v>67</v>
      </c>
      <c r="C47" s="29"/>
      <c r="D47" s="19">
        <f t="shared" si="7"/>
        <v>0</v>
      </c>
      <c r="E47" s="19">
        <f t="shared" si="1"/>
        <v>0</v>
      </c>
    </row>
    <row r="48" spans="1:7" x14ac:dyDescent="0.25">
      <c r="A48" s="7" t="s">
        <v>60</v>
      </c>
      <c r="B48" s="20">
        <v>100.5</v>
      </c>
      <c r="C48" s="29"/>
      <c r="D48" s="19">
        <f t="shared" si="7"/>
        <v>0</v>
      </c>
      <c r="E48" s="19">
        <f t="shared" si="1"/>
        <v>0</v>
      </c>
    </row>
    <row r="49" spans="1:5" x14ac:dyDescent="0.25">
      <c r="A49" s="7" t="s">
        <v>57</v>
      </c>
      <c r="B49" s="20">
        <v>31.5</v>
      </c>
      <c r="C49" s="29"/>
      <c r="D49" s="19">
        <f t="shared" si="7"/>
        <v>0</v>
      </c>
      <c r="E49" s="19">
        <f t="shared" si="1"/>
        <v>0</v>
      </c>
    </row>
    <row r="50" spans="1:5" x14ac:dyDescent="0.25">
      <c r="A50" s="7" t="s">
        <v>45</v>
      </c>
      <c r="B50" s="20">
        <v>30.15</v>
      </c>
      <c r="C50" s="29"/>
      <c r="D50" s="19">
        <f t="shared" si="7"/>
        <v>0</v>
      </c>
      <c r="E50" s="19">
        <f t="shared" si="1"/>
        <v>0</v>
      </c>
    </row>
    <row r="51" spans="1:5" x14ac:dyDescent="0.25">
      <c r="A51" s="11" t="s">
        <v>32</v>
      </c>
      <c r="B51" s="12"/>
      <c r="C51" s="12"/>
      <c r="D51" s="13"/>
      <c r="E51" s="25"/>
    </row>
    <row r="52" spans="1:5" x14ac:dyDescent="0.25">
      <c r="A52" s="7" t="s">
        <v>50</v>
      </c>
      <c r="B52" s="8">
        <v>83.5</v>
      </c>
      <c r="C52" s="28"/>
      <c r="D52" s="19">
        <f t="shared" ref="D52:D57" si="8">C52*B52</f>
        <v>0</v>
      </c>
      <c r="E52" s="19">
        <f t="shared" si="1"/>
        <v>0</v>
      </c>
    </row>
    <row r="53" spans="1:5" x14ac:dyDescent="0.25">
      <c r="A53" s="7" t="s">
        <v>46</v>
      </c>
      <c r="B53" s="15">
        <v>10</v>
      </c>
      <c r="C53" s="30"/>
      <c r="D53" s="19">
        <f t="shared" si="8"/>
        <v>0</v>
      </c>
      <c r="E53" s="19">
        <f t="shared" si="1"/>
        <v>0</v>
      </c>
    </row>
    <row r="54" spans="1:5" x14ac:dyDescent="0.25">
      <c r="A54" s="7" t="s">
        <v>63</v>
      </c>
      <c r="B54" s="15">
        <v>100</v>
      </c>
      <c r="C54" s="30"/>
      <c r="D54" s="19">
        <f t="shared" si="8"/>
        <v>0</v>
      </c>
      <c r="E54" s="19">
        <f t="shared" si="1"/>
        <v>0</v>
      </c>
    </row>
    <row r="55" spans="1:5" x14ac:dyDescent="0.25">
      <c r="A55" s="7" t="s">
        <v>47</v>
      </c>
      <c r="B55" s="15">
        <v>256</v>
      </c>
      <c r="C55" s="30"/>
      <c r="D55" s="19">
        <f t="shared" si="8"/>
        <v>0</v>
      </c>
      <c r="E55" s="19">
        <f t="shared" si="1"/>
        <v>0</v>
      </c>
    </row>
    <row r="56" spans="1:5" x14ac:dyDescent="0.25">
      <c r="A56" s="7" t="s">
        <v>48</v>
      </c>
      <c r="B56" s="15">
        <v>34</v>
      </c>
      <c r="C56" s="30"/>
      <c r="D56" s="19">
        <f t="shared" si="8"/>
        <v>0</v>
      </c>
      <c r="E56" s="19">
        <f t="shared" si="1"/>
        <v>0</v>
      </c>
    </row>
    <row r="57" spans="1:5" x14ac:dyDescent="0.25">
      <c r="A57" s="7" t="s">
        <v>49</v>
      </c>
      <c r="B57" s="15">
        <v>10</v>
      </c>
      <c r="C57" s="30"/>
      <c r="D57" s="19">
        <f t="shared" si="8"/>
        <v>0</v>
      </c>
      <c r="E57" s="19">
        <f t="shared" si="1"/>
        <v>0</v>
      </c>
    </row>
    <row r="58" spans="1:5" x14ac:dyDescent="0.25">
      <c r="A58" s="11" t="s">
        <v>7</v>
      </c>
      <c r="B58" s="12"/>
      <c r="C58" s="12"/>
      <c r="D58" s="13"/>
      <c r="E58" s="25"/>
    </row>
    <row r="59" spans="1:5" x14ac:dyDescent="0.25">
      <c r="A59" s="14" t="s">
        <v>20</v>
      </c>
      <c r="B59" s="15">
        <v>51</v>
      </c>
      <c r="C59" s="30"/>
      <c r="D59" s="19">
        <f t="shared" si="6"/>
        <v>0</v>
      </c>
      <c r="E59" s="19">
        <f t="shared" si="1"/>
        <v>0</v>
      </c>
    </row>
    <row r="60" spans="1:5" x14ac:dyDescent="0.25">
      <c r="A60" s="14" t="s">
        <v>51</v>
      </c>
      <c r="B60" s="15">
        <v>38</v>
      </c>
      <c r="C60" s="30"/>
      <c r="D60" s="19">
        <f t="shared" ref="D60" si="9">C60*B60</f>
        <v>0</v>
      </c>
      <c r="E60" s="19">
        <f t="shared" si="1"/>
        <v>0</v>
      </c>
    </row>
    <row r="61" spans="1:5" x14ac:dyDescent="0.25">
      <c r="A61" s="14" t="s">
        <v>19</v>
      </c>
      <c r="B61" s="15">
        <v>154</v>
      </c>
      <c r="C61" s="30"/>
      <c r="D61" s="19">
        <f t="shared" si="6"/>
        <v>0</v>
      </c>
      <c r="E61" s="19">
        <f t="shared" si="1"/>
        <v>0</v>
      </c>
    </row>
    <row r="62" spans="1:5" x14ac:dyDescent="0.25">
      <c r="A62" s="14" t="s">
        <v>62</v>
      </c>
      <c r="B62" s="15">
        <v>65</v>
      </c>
      <c r="C62" s="30"/>
      <c r="D62" s="19">
        <f t="shared" si="6"/>
        <v>0</v>
      </c>
      <c r="E62" s="19">
        <f t="shared" si="1"/>
        <v>0</v>
      </c>
    </row>
    <row r="63" spans="1:5" x14ac:dyDescent="0.25">
      <c r="A63" s="14" t="s">
        <v>61</v>
      </c>
      <c r="B63" s="15">
        <v>130</v>
      </c>
      <c r="C63" s="30"/>
      <c r="D63" s="19">
        <f t="shared" si="6"/>
        <v>0</v>
      </c>
      <c r="E63" s="19">
        <f t="shared" si="1"/>
        <v>0</v>
      </c>
    </row>
    <row r="64" spans="1:5" x14ac:dyDescent="0.25">
      <c r="A64" s="11" t="s">
        <v>5</v>
      </c>
      <c r="B64" s="16"/>
      <c r="C64" s="16"/>
      <c r="D64" s="13"/>
      <c r="E64" s="25"/>
    </row>
    <row r="65" spans="1:5" x14ac:dyDescent="0.25">
      <c r="A65" s="7" t="s">
        <v>53</v>
      </c>
      <c r="B65" s="17">
        <v>17.899999999999999</v>
      </c>
      <c r="C65" s="29"/>
      <c r="D65" s="19">
        <f t="shared" si="6"/>
        <v>0</v>
      </c>
      <c r="E65" s="19">
        <f t="shared" si="1"/>
        <v>0</v>
      </c>
    </row>
    <row r="66" spans="1:5" x14ac:dyDescent="0.25">
      <c r="A66" s="7" t="s">
        <v>21</v>
      </c>
      <c r="B66" s="10">
        <v>6</v>
      </c>
      <c r="C66" s="29"/>
      <c r="D66" s="19">
        <f t="shared" si="6"/>
        <v>0</v>
      </c>
      <c r="E66" s="19">
        <f t="shared" si="1"/>
        <v>0</v>
      </c>
    </row>
    <row r="67" spans="1:5" ht="16.5" customHeight="1" x14ac:dyDescent="0.25">
      <c r="A67" s="7" t="s">
        <v>22</v>
      </c>
      <c r="B67" s="10">
        <v>20.399999999999999</v>
      </c>
      <c r="C67" s="29"/>
      <c r="D67" s="19">
        <f t="shared" si="6"/>
        <v>0</v>
      </c>
      <c r="E67" s="19">
        <f t="shared" si="1"/>
        <v>0</v>
      </c>
    </row>
    <row r="68" spans="1:5" x14ac:dyDescent="0.25">
      <c r="A68" s="7" t="s">
        <v>23</v>
      </c>
      <c r="B68" s="10">
        <v>65.5</v>
      </c>
      <c r="C68" s="29"/>
      <c r="D68" s="19">
        <f t="shared" si="6"/>
        <v>0</v>
      </c>
      <c r="E68" s="19">
        <f t="shared" si="1"/>
        <v>0</v>
      </c>
    </row>
    <row r="69" spans="1:5" x14ac:dyDescent="0.25">
      <c r="A69" s="34" t="s">
        <v>52</v>
      </c>
      <c r="B69" s="34"/>
      <c r="C69" s="34"/>
      <c r="D69" s="26">
        <f>SUM(D10:D68)</f>
        <v>0</v>
      </c>
      <c r="E69" s="26">
        <f>SUM(E10:E68)</f>
        <v>0</v>
      </c>
    </row>
    <row r="70" spans="1:5" x14ac:dyDescent="0.25">
      <c r="A70" s="1"/>
      <c r="C70" s="2"/>
      <c r="D70" s="2"/>
      <c r="E70" s="2"/>
    </row>
    <row r="72" spans="1:5" x14ac:dyDescent="0.25">
      <c r="A72" s="27" t="s">
        <v>64</v>
      </c>
      <c r="E72" s="1"/>
    </row>
  </sheetData>
  <sheetProtection algorithmName="SHA-512" hashValue="M6QISdNYU04qcXFQPRu/627+AX8X5mhPxYFeh2esOpxSraAD6XOIdNMtz5hHl5jleoQKQA5ke6ndLKV+WEZVBg==" saltValue="B68DggHX0UuUv34WWA8Bdw==" spinCount="100000" sheet="1" objects="1" scenarios="1"/>
  <mergeCells count="3">
    <mergeCell ref="A6:E6"/>
    <mergeCell ref="A4:E4"/>
    <mergeCell ref="A69:C69"/>
  </mergeCells>
  <pageMargins left="0.78740157499999996" right="0.78740157499999996" top="0.984251969" bottom="0.984251969" header="0.4921259845" footer="0.4921259845"/>
  <pageSetup paperSize="9" scale="7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ContenuSodium NEW</vt:lpstr>
    </vt:vector>
  </TitlesOfParts>
  <Company>GHRV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Challet Corinne</dc:creator>
  <cp:lastModifiedBy>Challet Corinne</cp:lastModifiedBy>
  <cp:lastPrinted>2019-12-30T12:25:11Z</cp:lastPrinted>
  <dcterms:created xsi:type="dcterms:W3CDTF">2002-04-24T09:08:24Z</dcterms:created>
  <dcterms:modified xsi:type="dcterms:W3CDTF">2023-03-20T11:29:16Z</dcterms:modified>
</cp:coreProperties>
</file>